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<sst xmlns="http://schemas.openxmlformats.org/spreadsheetml/2006/main" count="27160" uniqueCount="787">
  <si>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</si>
  <si>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</si>
  <si>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</si>
  <si>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</si>
  <si>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</si>
  <si>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</si>
  <si>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</si>
  <si>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</si>
  <si>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</si>
  <si>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</si>
  <si>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</si>
  <si>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</si>
  <si>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</si>
  <si>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</si>
  <si>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</si>
  <si>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</si>
  <si>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</si>
  <si>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</si>
  <si>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</si>
  <si>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</si>
  <si>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</si>
  <si>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</si>
  <si>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</si>
  <si>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</si>
  <si>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</si>
  <si>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</si>
  <si>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</si>
  <si>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</si>
  <si>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</si>
  <si>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</si>
  <si>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</si>
  <si>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</si>
  <si>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</si>
  <si>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</si>
  <si>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</si>
  <si>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</si>
  <si>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</si>
  <si>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</si>
  <si>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</si>
  <si>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</si>
  <si>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</si>
  <si>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</si>
  <si>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</si>
  <si>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</si>
  <si>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</si>
  <si>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</si>
  <si>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</si>
  <si>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</si>
  <si>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</si>
  <si>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</si>
  <si>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</si>
  <si>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</si>
  <si>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</si>
  <si>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</si>
  <si>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</si>
  <si>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</si>
  <si>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</si>
  <si>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</si>
  <si>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</si>
  <si>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</si>
  <si>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</si>
  <si>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</si>
  <si>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</si>
  <si>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</si>
  <si>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</si>
  <si>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</si>
  <si>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</si>
  <si>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</si>
  <si>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</si>
  <si>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</si>
  <si>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</si>
  <si>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</si>
  <si>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</si>
  <si>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</si>
  <si>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</si>
  <si>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</si>
  <si>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</si>
  <si>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</si>
  <si>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</si>
  <si>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</si>
  <si>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</si>
  <si>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</si>
  <si>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</si>
  <si>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</si>
  <si>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</si>
  <si>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</si>
  <si>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</si>
  <si>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</si>
  <si>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</si>
  <si>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</si>
  <si>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</si>
  <si>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</si>
  <si>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</si>
  <si>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</si>
  <si>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</si>
  <si>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</si>
  <si>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</si>
  <si>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</si>
  <si>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</si>
  <si>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</si>
  <si>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</si>
  <si>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</si>
  <si>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</si>
  <si>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</si>
  <si>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</si>
  <si>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</si>
  <si>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</si>
  <si>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</si>
  <si>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</si>
  <si>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</si>
  <si>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</si>
  <si>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</si>
  <si>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</si>
  <si>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</si>
  <si>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</si>
  <si>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</si>
  <si>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</si>
  <si>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</si>
  <si>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</si>
  <si>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</si>
  <si>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</si>
  <si>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</si>
  <si>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</si>
  <si>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</si>
  <si>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</si>
  <si>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</si>
  <si>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</si>
  <si>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</si>
  <si>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</si>
  <si>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</si>
  <si>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</si>
  <si>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</si>
  <si>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</si>
  <si>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</si>
  <si>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</si>
  <si>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</si>
  <si>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</si>
  <si>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</si>
  <si>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</si>
  <si>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</si>
  <si>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</si>
  <si>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</si>
  <si>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</si>
  <si>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</si>
  <si>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</si>
  <si>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</si>
  <si>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</si>
  <si>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</si>
  <si>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</si>
  <si>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</si>
  <si>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</si>
  <si>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</si>
  <si>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</si>
  <si>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</si>
  <si>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</si>
  <si>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</si>
  <si>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</si>
  <si>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</si>
  <si>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</si>
  <si>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</si>
  <si>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</si>
  <si>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</si>
  <si>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</si>
  <si>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</si>
  <si>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</si>
  <si>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</si>
  <si>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</si>
  <si>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</si>
  <si>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</si>
  <si>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</si>
  <si>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</si>
  <si>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</si>
  <si>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</si>
  <si>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</si>
  <si>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</si>
  <si>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</si>
  <si>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</si>
  <si>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</si>
  <si>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</si>
  <si>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</si>
  <si>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</si>
  <si>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</si>
  <si>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</si>
  <si>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</si>
  <si>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</si>
  <si>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</si>
  <si>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</si>
  <si>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</si>
  <si>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</si>
  <si>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</si>
  <si>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</si>
  <si>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</si>
  <si>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</si>
  <si>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</si>
  <si>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</si>
  <si>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</si>
  <si>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</si>
  <si>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</si>
  <si>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</si>
  <si>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</si>
  <si>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</si>
  <si>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</si>
  <si>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</si>
  <si>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</si>
  <si>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</si>
  <si>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</si>
  <si>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</si>
  <si>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</si>
  <si>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</si>
  <si>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</si>
  <si>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</si>
  <si>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</si>
  <si>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</si>
  <si>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</si>
  <si>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</si>
  <si>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</si>
  <si>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</si>
  <si>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</si>
  <si>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</si>
  <si>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</si>
  <si>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</si>
  <si>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</si>
  <si>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</si>
  <si>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</si>
  <si>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</si>
  <si>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</si>
  <si>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</si>
  <si>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</si>
  <si>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</si>
  <si>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</si>
  <si>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</si>
  <si>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</si>
  <si>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</si>
  <si>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</si>
  <si>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</si>
  <si>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</si>
  <si>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</si>
  <si>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</si>
  <si>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</si>
  <si>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</si>
  <si>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</si>
  <si>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</si>
  <si>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</si>
  <si>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</si>
  <si>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</si>
  <si>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</si>
  <si>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</si>
  <si>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</si>
  <si>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</si>
  <si>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</si>
  <si>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</si>
  <si>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</si>
  <si>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</si>
  <si>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</si>
  <si>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</si>
  <si>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</si>
  <si>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</si>
  <si>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</si>
  <si>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</si>
  <si>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</si>
  <si>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</si>
  <si>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</si>
  <si>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</si>
  <si>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</si>
  <si>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</si>
  <si>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</si>
  <si>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</si>
  <si>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</si>
  <si>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</si>
  <si>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</si>
  <si>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</si>
  <si>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</si>
  <si>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</si>
  <si>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</si>
  <si>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</si>
  <si>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</si>
  <si>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</si>
  <si>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</si>
  <si>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</si>
  <si>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</si>
  <si>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</si>
  <si>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</si>
  <si>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</si>
  <si>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</si>
  <si>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</si>
  <si>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</si>
  <si>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</si>
  <si>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</si>
  <si>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</si>
  <si>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</si>
  <si>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</si>
  <si>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</si>
  <si>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</si>
  <si>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</si>
  <si>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</si>
  <si>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</si>
  <si>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</si>
  <si>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</si>
  <si>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</si>
  <si>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</si>
  <si>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</si>
  <si>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</si>
  <si>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</si>
  <si>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</si>
  <si>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</si>
  <si>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</si>
  <si>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</si>
  <si>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</si>
  <si>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</si>
  <si>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</si>
  <si>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</si>
  <si>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</si>
  <si>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</si>
  <si>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</si>
  <si>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</si>
  <si>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</si>
  <si>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</si>
  <si>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</si>
  <si>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</si>
  <si>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</si>
  <si>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</si>
  <si>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</si>
  <si>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</si>
  <si>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</si>
  <si>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</si>
  <si>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</si>
  <si>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</si>
  <si>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</si>
  <si>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</si>
  <si>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</si>
  <si>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</si>
  <si>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</si>
  <si>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</si>
  <si>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</si>
  <si>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</si>
  <si>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</si>
  <si>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</si>
  <si>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</si>
  <si>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</si>
  <si>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</si>
  <si>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</si>
  <si>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</si>
  <si>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</si>
  <si>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</si>
  <si>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</si>
  <si>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</si>
  <si>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</si>
  <si>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</si>
  <si>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</si>
  <si>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</si>
  <si>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</si>
  <si>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</si>
  <si>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</si>
  <si>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</si>
  <si>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</si>
  <si>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</si>
  <si>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</si>
  <si>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</si>
  <si>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</si>
  <si>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</si>
  <si>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</si>
  <si>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</si>
  <si>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</si>
  <si>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</si>
  <si>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</si>
  <si>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</si>
  <si>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</si>
  <si>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</si>
  <si>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</si>
  <si>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</si>
  <si>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</si>
  <si>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</si>
  <si>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</si>
  <si>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</si>
  <si>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</si>
  <si>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</si>
  <si>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</si>
  <si>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</si>
  <si>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</si>
  <si>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</si>
  <si>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</si>
  <si>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</si>
  <si>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</si>
  <si>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</si>
  <si>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</si>
  <si>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</si>
  <si>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</si>
  <si>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</si>
  <si>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</si>
  <si>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</si>
  <si>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</si>
  <si>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</si>
  <si>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</si>
  <si>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</si>
  <si>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</si>
  <si>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</si>
  <si>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</si>
  <si>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</si>
  <si>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</si>
  <si>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</si>
  <si>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</si>
  <si>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</si>
  <si>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</si>
  <si>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</si>
  <si>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</si>
  <si>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</si>
  <si>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</si>
  <si>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</si>
  <si>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</si>
  <si>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</si>
  <si>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</si>
  <si>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</si>
  <si>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</si>
  <si>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</si>
  <si>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</si>
  <si>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</si>
  <si>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</si>
  <si>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</si>
  <si>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</si>
  <si>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</si>
  <si>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</si>
  <si>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</si>
  <si>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</si>
  <si>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</si>
  <si>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</si>
  <si>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</si>
  <si>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</si>
  <si>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</si>
  <si>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</si>
  <si>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</si>
  <si>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</si>
  <si>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</si>
  <si>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</si>
  <si>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</si>
  <si>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</si>
  <si>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</si>
  <si>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</si>
  <si>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</si>
  <si>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</si>
  <si>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</si>
  <si>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</si>
  <si>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</si>
  <si>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</si>
  <si>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</si>
  <si>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</si>
  <si>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</si>
  <si>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</si>
  <si>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</si>
  <si>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</si>
  <si>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</si>
  <si>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</si>
  <si>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</si>
  <si>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</si>
  <si>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</si>
  <si>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</si>
  <si>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</si>
  <si>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</si>
  <si>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</si>
  <si>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</si>
  <si>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</si>
  <si>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</si>
  <si>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</si>
  <si>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</si>
  <si>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</si>
  <si>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</si>
  <si>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</si>
  <si>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</si>
  <si>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</si>
  <si>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</si>
  <si>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</si>
  <si>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</si>
  <si>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</si>
  <si>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</si>
  <si>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</si>
  <si>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</si>
  <si>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</si>
  <si>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</si>
  <si>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</si>
  <si>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</si>
  <si>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</si>
  <si>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</si>
  <si>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</si>
  <si>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</si>
  <si>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</si>
  <si>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</si>
  <si>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</si>
  <si>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</si>
  <si>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</si>
  <si>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</si>
  <si>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</si>
  <si>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</si>
  <si>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</si>
  <si>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</si>
  <si>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</si>
  <si>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</si>
  <si>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</si>
  <si>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</si>
  <si>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</si>
  <si>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</si>
  <si>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</si>
  <si>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</si>
  <si>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</si>
  <si>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</si>
  <si>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</si>
  <si>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</si>
  <si>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</si>
  <si>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</si>
  <si>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</si>
  <si>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</si>
  <si>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</si>
  <si>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</si>
  <si>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</si>
  <si>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</si>
  <si>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</si>
  <si>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</si>
  <si>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</si>
  <si>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</si>
  <si>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</si>
  <si>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</si>
  <si>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</si>
  <si>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</si>
  <si>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</si>
  <si>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</si>
  <si>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</si>
  <si>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</si>
  <si>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</si>
  <si>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</si>
  <si>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</si>
  <si>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</si>
  <si>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</si>
  <si>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</si>
  <si>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</si>
  <si>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</si>
  <si>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</si>
  <si>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</si>
  <si>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</si>
  <si>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</si>
  <si>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</si>
  <si>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</si>
  <si>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</si>
  <si>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</si>
  <si>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</si>
  <si>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</si>
  <si>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</si>
  <si>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</si>
  <si>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</si>
  <si>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</si>
  <si>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</si>
  <si>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</si>
  <si>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</si>
  <si>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</si>
  <si>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</si>
  <si>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</si>
  <si>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</si>
  <si>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</si>
  <si>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</si>
  <si>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</si>
  <si>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</si>
  <si>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</si>
  <si>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</si>
  <si>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</si>
  <si>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</si>
  <si>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</si>
  <si>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</si>
  <si>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</si>
  <si>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</si>
  <si>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</si>
  <si>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</si>
  <si>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</si>
  <si>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</si>
  <si>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</si>
  <si>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</si>
  <si>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</si>
  <si>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</si>
  <si>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</si>
  <si>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</si>
  <si>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</si>
  <si>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</si>
  <si>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</si>
  <si>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</si>
  <si>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</si>
  <si>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</si>
  <si>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</si>
  <si>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</si>
  <si>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</si>
  <si>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</si>
  <si>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</si>
  <si>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</si>
  <si>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</si>
  <si>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</si>
  <si>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</si>
  <si>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</si>
  <si>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</si>
  <si>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</si>
  <si>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</si>
  <si>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</si>
  <si>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</si>
  <si>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</si>
  <si>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</si>
  <si>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</si>
  <si>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</si>
  <si>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</si>
  <si>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</si>
  <si>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</si>
  <si>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</si>
  <si>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</si>
  <si>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</si>
  <si>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</si>
  <si>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</si>
  <si>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</si>
  <si>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</si>
  <si>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</si>
  <si>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</si>
  <si>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</si>
  <si>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</si>
  <si>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</si>
  <si>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</si>
  <si>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</si>
  <si>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</si>
  <si>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</si>
  <si>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</si>
  <si>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</si>
  <si>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</si>
  <si>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</si>
  <si>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</si>
  <si>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</si>
  <si>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</si>
  <si>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</si>
  <si>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</si>
  <si>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</si>
  <si>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</si>
  <si>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</si>
  <si>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</si>
  <si>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</si>
  <si>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</si>
  <si>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</si>
  <si>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</si>
  <si>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</si>
  <si>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</si>
  <si>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</si>
  <si>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</si>
  <si>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</si>
  <si>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</si>
  <si>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</si>
  <si>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</si>
  <si>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</si>
  <si>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</si>
  <si>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</si>
  <si>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</si>
  <si>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</si>
  <si>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</si>
  <si>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</si>
  <si>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</si>
  <si>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</si>
  <si>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</si>
  <si>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</si>
  <si>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</si>
  <si>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</si>
  <si>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</si>
  <si>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</si>
  <si>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</si>
  <si>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</si>
  <si>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</si>
  <si>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</si>
  <si>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</si>
  <si>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</si>
  <si>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</si>
  <si>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</si>
  <si>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</si>
  <si>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</si>
  <si>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</si>
  <si>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</si>
  <si>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</si>
  <si>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</si>
  <si>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</si>
  <si>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</si>
  <si>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</si>
  <si>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</si>
  <si>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</si>
  <si>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</si>
  <si>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</si>
  <si>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</si>
  <si>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</si>
  <si>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</si>
  <si>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</si>
  <si>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</si>
  <si>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</si>
  <si>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</si>
  <si>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</si>
  <si>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</si>
  <si>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</si>
  <si>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</si>
  <si>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</si>
  <si>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</si>
  <si>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</si>
  <si>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</si>
  <si>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</si>
  <si>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</si>
  <si>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</si>
  <si>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</si>
  <si>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</si>
  <si>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</si>
  <si>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</si>
  <si>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</si>
  <si>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</si>
  <si>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</si>
  <si>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</si>
  <si>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</si>
  <si>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</si>
  <si>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</si>
  <si>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</si>
  <si>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</si>
  <si>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</si>
  <si>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</si>
  <si>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</si>
  <si>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</si>
  <si>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</si>
  <si>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</si>
  <si>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</si>
  <si>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</si>
  <si>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</si>
  <si>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</si>
  <si>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</si>
  <si>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</si>
  <si>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</si>
  <si>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</si>
  <si>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</si>
  <si>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</si>
  <si>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</si>
  <si>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</si>
  <si>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</si>
  <si>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</si>
  <si>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</si>
  <si>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</si>
  <si>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</si>
  <si>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</si>
  <si>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</si>
  <si>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</si>
  <si>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</si>
  <si>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</si>
  <si>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</si>
  <si>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июнь</t>
  </si>
  <si>
    <t>фев, мар, дек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</si>
  <si>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</si>
  <si>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</si>
  <si>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</si>
  <si>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</si>
  <si>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</si>
  <si>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</si>
  <si>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</si>
  <si>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</si>
  <si>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</si>
  <si>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</si>
  <si>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</si>
  <si>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6А по ул. Мира за 2016 год</t>
  </si>
  <si>
    <t>фев, мар, июл</t>
  </si>
  <si>
    <t>12 | 1</t>
  </si>
  <si>
    <t>4,25 | 1</t>
  </si>
  <si>
    <t>1,6 | 24</t>
  </si>
  <si>
    <t>0,5 | 18</t>
  </si>
  <si>
    <t>1,1 | 3</t>
  </si>
  <si>
    <t>59 | 1</t>
  </si>
  <si>
    <t>1,5 | 1</t>
  </si>
  <si>
    <t>46,2 | 249</t>
  </si>
  <si>
    <t>46,2 | 24</t>
  </si>
  <si>
    <t>6,816 | 1</t>
  </si>
  <si>
    <t>46,2 | 2</t>
  </si>
  <si>
    <t>601 | 28</t>
  </si>
  <si>
    <t>300,5 | 22</t>
  </si>
  <si>
    <t>0,10818 | 6</t>
  </si>
  <si>
    <t>6,01 | 40</t>
  </si>
  <si>
    <t>6,01 | 10</t>
  </si>
  <si>
    <t>6,01 | 12</t>
  </si>
  <si>
    <t>601 | 32</t>
  </si>
  <si>
    <t>300,5 | 8</t>
  </si>
  <si>
    <t>0,99 | 1</t>
  </si>
  <si>
    <t>80 | 2</t>
  </si>
  <si>
    <t>1 | 122</t>
  </si>
  <si>
    <t>6 | 24</t>
  </si>
  <si>
    <t>2 | 5</t>
  </si>
  <si>
    <t>апрель, декабрь</t>
  </si>
  <si>
    <t>601 | 74</t>
  </si>
  <si>
    <t>6 | 27</t>
  </si>
  <si>
    <t>1 | 127</t>
  </si>
  <si>
    <t>896 | 77</t>
  </si>
  <si>
    <t>896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</si>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</sst>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754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68505.64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209123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161414.93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161414.93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161414.93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116213.71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235628.60997024414</v>
      </c>
      <c r="G28" s="18">
        <f>и_ср_начисл-и_ср_стоимость_факт</f>
        <v>-26505.609970244142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91062.67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164938.63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176.95374122638361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273382.15000000002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213913.65000000002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137801.85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418755.72000000003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418755.72000000003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603.19176409162105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6352.1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5775.01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1027.92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6352.1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6352.1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475.62220021725796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70979.109999999986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63573.25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13774.85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81984.899999999994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81984.899999999994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1064.015387627579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75051.17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68626.66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12334.01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75051.17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75051.17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101" sqref="B101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754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7539.1230747819591</v>
      </c>
      <c r="F6" s="40"/>
      <c r="I6" s="27">
        <f>E6/1.18</f>
        <v>6389.0873515101348</v>
      </c>
      <c r="J6" s="29">
        <f>[1]сумма!$Q$6</f>
        <v>12959.079134999998</v>
      </c>
      <c r="K6" s="29">
        <f>J6-I6</f>
        <v>6569.9917834898633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173.86701132633101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0.153</v>
      </c>
      <c r="E8" s="48">
        <v>173.86701132633101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366.3630580454427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2.9567999999999999</v>
      </c>
      <c r="E25" s="48">
        <v>366.3630580454427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4046.6050465292496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0.9748</v>
      </c>
      <c r="E43" s="48">
        <v>896.78837194733183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6.1479999999999997</v>
      </c>
      <c r="E44" s="48">
        <v>522.19888492227869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42</v>
      </c>
      <c r="E45" s="48">
        <v>2627.6177896596391</v>
      </c>
      <c r="F45" s="49" t="s">
        <v>742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366.3989291020398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2.9567999999999999</v>
      </c>
      <c r="E101" s="35">
        <v>366.3989291020398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98.035597679979915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9.2399999999999996E-2</v>
      </c>
      <c r="E106" s="56">
        <v>98.035597679979915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1932.7070155099964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9.2319999999999999E-2</v>
      </c>
      <c r="E120" s="56">
        <v>99.422611868402612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1794.6991037619384</v>
      </c>
      <c r="F130" s="49" t="s">
        <v>737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555.14641658891924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0.46666666666666662</v>
      </c>
      <c r="E176" s="48">
        <v>555.14641658891924</v>
      </c>
      <c r="F176" s="49" t="s">
        <v>741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23566.471107037225</v>
      </c>
      <c r="F197" s="75"/>
      <c r="I197" s="27">
        <f>E197/1.18</f>
        <v>19971.585683929854</v>
      </c>
      <c r="J197" s="29">
        <f>[1]сумма!$Q$11</f>
        <v>31082.599499999997</v>
      </c>
      <c r="K197" s="29">
        <f>J197-I197</f>
        <v>11111.013816070143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23566.471107037225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0.55440000000000011</v>
      </c>
      <c r="E199" s="35">
        <v>2183.9016677469954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3.6240000000000001</v>
      </c>
      <c r="E200" s="35">
        <v>5715.1919633957132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28.28</v>
      </c>
      <c r="E211" s="35">
        <v>10445.783208294297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13752.923960409129</v>
      </c>
      <c r="F232" s="33"/>
      <c r="I232" s="27">
        <f>E232/1.18</f>
        <v>11655.020305431466</v>
      </c>
      <c r="J232" s="29">
        <f>[1]сумма!$M$13</f>
        <v>4000.8600000000006</v>
      </c>
      <c r="K232" s="29">
        <f>J232-I232</f>
        <v>-7654.1603054314655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13752.923960409129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13679.639391781175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737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7007.9417214213308</v>
      </c>
      <c r="F266" s="75"/>
      <c r="I266" s="27">
        <f>E266/1.18</f>
        <v>5938.9336622214669</v>
      </c>
      <c r="J266" s="29">
        <f>[1]сумма!$Q$15</f>
        <v>14033.079052204816</v>
      </c>
      <c r="K266" s="29">
        <f>J266-I266</f>
        <v>8094.1453899833487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7007.9417214213308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0.28589999999999999</v>
      </c>
      <c r="E268" s="35">
        <v>586.32437709909664</v>
      </c>
      <c r="F268" s="33" t="s">
        <v>755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0.06</v>
      </c>
      <c r="E269" s="35">
        <v>138.46227846495515</v>
      </c>
      <c r="F269" s="33" t="s">
        <v>755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3</v>
      </c>
      <c r="E270" s="35">
        <v>573.59015200711258</v>
      </c>
      <c r="F270" s="33" t="s">
        <v>737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>
        <v>1</v>
      </c>
      <c r="E276" s="35">
        <v>14.500874629393298</v>
      </c>
      <c r="F276" s="33" t="s">
        <v>736</v>
      </c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</v>
      </c>
      <c r="E282" s="35">
        <v>2420.7037747957847</v>
      </c>
      <c r="F282" s="33" t="s">
        <v>730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1</v>
      </c>
      <c r="E284" s="35">
        <v>532.87578083057451</v>
      </c>
      <c r="F284" s="33" t="s">
        <v>730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</v>
      </c>
      <c r="E319" s="35">
        <v>493.88580301197209</v>
      </c>
      <c r="F319" s="33" t="s">
        <v>730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1</v>
      </c>
      <c r="E328" s="35">
        <v>52.999884689567864</v>
      </c>
      <c r="F328" s="33" t="s">
        <v>730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1210.1595007064254</v>
      </c>
      <c r="F333" s="33" t="s">
        <v>732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1</v>
      </c>
      <c r="E334" s="35">
        <v>76.214038250053918</v>
      </c>
      <c r="F334" s="33" t="s">
        <v>730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</v>
      </c>
      <c r="E335" s="35">
        <v>49.852634341203292</v>
      </c>
      <c r="F335" s="33" t="s">
        <v>737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32646.91820211236</v>
      </c>
      <c r="F338" s="75"/>
      <c r="I338" s="27">
        <f>E338/1.18</f>
        <v>27666.879832298611</v>
      </c>
      <c r="J338" s="29">
        <f>[1]сумма!$Q$17</f>
        <v>27117.06</v>
      </c>
      <c r="K338" s="29">
        <f>J338-I338</f>
        <v>-549.81983229860998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32646.91820211236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756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757</v>
      </c>
      <c r="E342" s="48">
        <v>27.106561768571101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758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759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760</v>
      </c>
      <c r="E345" s="84">
        <v>7.8677184136390759</v>
      </c>
      <c r="F345" s="49" t="s">
        <v>743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761</v>
      </c>
      <c r="E346" s="48">
        <v>200.18440984976507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762</v>
      </c>
      <c r="E347" s="48">
        <v>4.8067215840165796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763</v>
      </c>
      <c r="E349" s="48">
        <v>26095.727350682599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764</v>
      </c>
      <c r="E351" s="48">
        <v>5747.3324301067478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765</v>
      </c>
      <c r="E353" s="84">
        <v>78.091290211970829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766</v>
      </c>
      <c r="E354" s="48">
        <v>217.11554856361451</v>
      </c>
      <c r="F354" s="49" t="s">
        <v>744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90666.190574086533</v>
      </c>
      <c r="F355" s="75"/>
      <c r="I355" s="27">
        <f>E355/1.18</f>
        <v>76835.754723802151</v>
      </c>
      <c r="J355" s="29">
        <f>[1]сумма!$Q$19</f>
        <v>27334.060541112922</v>
      </c>
      <c r="K355" s="29">
        <f>J355-I355</f>
        <v>-49501.694182689229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41933.535386800191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767</v>
      </c>
      <c r="E358" s="89">
        <v>8882.2236363193515</v>
      </c>
      <c r="F358" s="49" t="s">
        <v>746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768</v>
      </c>
      <c r="E359" s="89">
        <v>15268.072830874034</v>
      </c>
      <c r="F359" s="49" t="s">
        <v>746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769</v>
      </c>
      <c r="E360" s="89">
        <v>114.8112951485751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770</v>
      </c>
      <c r="E361" s="89">
        <v>233.42013560765713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771</v>
      </c>
      <c r="E362" s="89">
        <v>397.70240449247615</v>
      </c>
      <c r="F362" s="49" t="s">
        <v>745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772</v>
      </c>
      <c r="E364" s="89">
        <v>1149.2010402025307</v>
      </c>
      <c r="F364" s="49" t="s">
        <v>747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773</v>
      </c>
      <c r="E365" s="89">
        <v>5793.3669527397415</v>
      </c>
      <c r="F365" s="49" t="s">
        <v>748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774</v>
      </c>
      <c r="E366" s="89">
        <v>5592.5129498334973</v>
      </c>
      <c r="F366" s="49" t="s">
        <v>749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775</v>
      </c>
      <c r="E367" s="89">
        <v>86.95144119146407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775</v>
      </c>
      <c r="E368" s="89">
        <v>127.00745439160222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776</v>
      </c>
      <c r="E369" s="89">
        <v>1299.7040366652589</v>
      </c>
      <c r="F369" s="49" t="s">
        <v>750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777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778</v>
      </c>
      <c r="E371" s="89">
        <v>449.9067488601786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779</v>
      </c>
      <c r="E372" s="89">
        <v>1168.1409580858199</v>
      </c>
      <c r="F372" s="49" t="s">
        <v>780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48732.655187286357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781</v>
      </c>
      <c r="E375" s="93">
        <v>13131.35355957114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782</v>
      </c>
      <c r="E377" s="95">
        <v>91.5309794170321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783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784</v>
      </c>
      <c r="E379" s="95">
        <v>19588.107875999496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785</v>
      </c>
      <c r="E380" s="95">
        <v>6858.3188380144611</v>
      </c>
      <c r="F380" s="49" t="s">
        <v>751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785</v>
      </c>
      <c r="E382" s="95">
        <v>1243.9797049380918</v>
      </c>
      <c r="F382" s="49" t="s">
        <v>752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785</v>
      </c>
      <c r="E383" s="95">
        <v>628.15002909136058</v>
      </c>
      <c r="F383" s="49" t="s">
        <v>753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786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12708.146671296312</v>
      </c>
      <c r="F386" s="75"/>
      <c r="I386" s="27">
        <f>E386/1.18</f>
        <v>10769.615823132468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12708.146671296312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7250.580798923037</v>
      </c>
      <c r="F388" s="75"/>
      <c r="I388" s="27">
        <f>E388/1.18</f>
        <v>6144.5599990873197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7250.580798923037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40490.269970244168</v>
      </c>
      <c r="F390" s="75"/>
      <c r="I390" s="27">
        <f>E390/1.18</f>
        <v>34313.788110376416</v>
      </c>
      <c r="J390" s="27">
        <f>SUM(I6:I390)</f>
        <v>199685.22549178993</v>
      </c>
      <c r="K390" s="27">
        <f>J390*1.01330668353499*1.18</f>
        <v>238764.0008409463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40490.269970244168</v>
      </c>
      <c r="F391" s="49" t="s">
        <v>731</v>
      </c>
      <c r="I391" s="27">
        <f>E6+E197+E232+E266+E338+E355+E386+E388+E390</f>
        <v>235628.56608031207</v>
      </c>
      <c r="J391" s="27">
        <f>I391-K391</f>
        <v>-103535.21015840967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2017-05-18T02:18:32Z</dcterms:modified>
</cp:coreProperties>
</file>